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E12"/>
  <c r="J18" i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<sst xmlns="http://schemas.openxmlformats.org/spreadsheetml/2006/main" count="98" uniqueCount="43">
  <si>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</si>
  <si>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</si>
  <si>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</si>
  <si>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</si>
  <si>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</si>
  <si>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</si>
  <si>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</si>
  <si>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</si>
  <si>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</si>
  <si>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</si>
  <si>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</si>
  <si>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</si>
  <si>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</si>
  <si>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</si>
  <si>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</si>
  <si>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</si>
  <si>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</si>
  <si>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</si>
  <si>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</si>
  <si>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</si>
  <si>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</si>
  <si>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</si>
  <si>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</si>
  <si>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</si>
  <si>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</si>
  <si>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</si>
  <si>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</si>
  <si>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</si>
  <si>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</si>
  <si>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</si>
  <si>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</si>
  <si>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</si>
  <si>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</si>
  <si>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</si>
  <si>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</si>
  <si>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</si>
  <si>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มูลค่า</t>
  </si>
  <si>
    <t>ตาราง 1 : การส่งออกเครื่องหนังและรองเท้า เดือนมกราคม - ธันวาคม 2564</t>
  </si>
  <si>
    <t>(ม.ค.-ธ.ค.)</t>
  </si>
  <si>
    <t>ธันวาคม 2564</t>
  </si>
  <si>
    <t>ตาราง 3 : การนำเข้าเครื่องหนังและรองเท้า เดือนมกราคม - ธันวาคม 2564</t>
  </si>
  <si>
    <t>ตาราง 4 : การนำเข้าเครื่องหนังและรองเท้า เดือนธันวาคม 2564</t>
  </si>
  <si>
    <t>ตาราง 2 : การส่งออกเครื่องหนังและรองเท้า เดือนธันวาคม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</si>
</sst>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37</v>
      </c>
      <c r="B1" s="100"/>
      <c r="C1" s="100"/>
      <c r="D1" s="101"/>
      <c r="E1" s="100"/>
      <c r="F1" s="100"/>
      <c r="G1" s="101"/>
      <c r="H1" s="1"/>
      <c r="I1" s="99" t="s">
        <v>42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38</v>
      </c>
      <c r="F4" s="48" t="s">
        <v>38</v>
      </c>
      <c r="G4" s="49" t="s">
        <v>34</v>
      </c>
      <c r="H4" s="4"/>
      <c r="I4" s="4"/>
      <c r="J4" s="7" t="s">
        <v>36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1886.64</v>
      </c>
      <c r="D5" s="52">
        <f t="shared" ref="D5:F5" si="1">SUM(D6+D18)</f>
        <v>1398.9499999999998</v>
      </c>
      <c r="E5" s="52">
        <f t="shared" si="1"/>
        <v>1398.97</v>
      </c>
      <c r="F5" s="10">
        <f t="shared" si="1"/>
        <v>1629.24</v>
      </c>
      <c r="G5" s="11">
        <f t="shared" ref="G5:G24" si="2">SUM(F5-E5)*100/E5</f>
        <v>16.459966975703551</v>
      </c>
      <c r="H5" s="1"/>
      <c r="I5" s="51" t="s">
        <v>3</v>
      </c>
      <c r="J5" s="54">
        <f>SUM(J6+J18)</f>
        <v>158.6</v>
      </c>
      <c r="K5" s="53">
        <v>5.17</v>
      </c>
      <c r="L5" s="53">
        <v>25.18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1251.6400000000001</v>
      </c>
      <c r="D6" s="56">
        <f t="shared" ref="D6:F6" si="4">SUM(D7+D13)</f>
        <v>886.45999999999992</v>
      </c>
      <c r="E6" s="56">
        <f t="shared" si="4"/>
        <v>886.5</v>
      </c>
      <c r="F6" s="13">
        <f t="shared" si="4"/>
        <v>1040.96</v>
      </c>
      <c r="G6" s="11">
        <f t="shared" si="2"/>
        <v>17.423575860124089</v>
      </c>
      <c r="H6" s="1"/>
      <c r="I6" s="55" t="s">
        <v>4</v>
      </c>
      <c r="J6" s="57">
        <f>SUM(J7+J13)</f>
        <v>96</v>
      </c>
      <c r="K6" s="53">
        <v>-4.1900000000000004</v>
      </c>
      <c r="L6" s="53">
        <v>17.940000000000001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799.34</v>
      </c>
      <c r="D7" s="59">
        <f t="shared" si="5"/>
        <v>624.08999999999992</v>
      </c>
      <c r="E7" s="59">
        <f>SUM(E8:E12)</f>
        <v>624.13</v>
      </c>
      <c r="F7" s="89">
        <f>SUM(F8:F12)</f>
        <v>707.29</v>
      </c>
      <c r="G7" s="23">
        <f t="shared" si="2"/>
        <v>13.32414721292038</v>
      </c>
      <c r="H7" s="1"/>
      <c r="I7" s="58" t="s">
        <v>5</v>
      </c>
      <c r="J7" s="60">
        <v>61</v>
      </c>
      <c r="K7" s="61">
        <v>-5.7</v>
      </c>
      <c r="L7" s="61">
        <v>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52.42</v>
      </c>
      <c r="F8" s="78">
        <v>48.11</v>
      </c>
      <c r="G8" s="23">
        <f t="shared" si="2"/>
        <v>-8.2220526516596752</v>
      </c>
      <c r="H8" s="28"/>
      <c r="I8" s="62" t="s">
        <v>9</v>
      </c>
      <c r="J8" s="64">
        <v>4.9000000000000004</v>
      </c>
      <c r="K8" s="31">
        <v>12.07</v>
      </c>
      <c r="L8" s="31">
        <v>7.65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5.65</v>
      </c>
      <c r="F9" s="78">
        <v>5.9</v>
      </c>
      <c r="G9" s="23">
        <f t="shared" si="2"/>
        <v>4.4247787610619467</v>
      </c>
      <c r="H9" s="28"/>
      <c r="I9" s="62" t="s">
        <v>12</v>
      </c>
      <c r="J9" s="65">
        <v>0.5</v>
      </c>
      <c r="K9" s="31">
        <v>-15.77</v>
      </c>
      <c r="L9" s="31">
        <v>141.69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52.92</v>
      </c>
      <c r="F10" s="78">
        <v>70.61</v>
      </c>
      <c r="G10" s="23">
        <f t="shared" si="2"/>
        <v>33.427815570672706</v>
      </c>
      <c r="H10" s="28"/>
      <c r="I10" s="62" t="s">
        <v>13</v>
      </c>
      <c r="J10" s="65">
        <v>6.5</v>
      </c>
      <c r="K10" s="31">
        <v>-15.32</v>
      </c>
      <c r="L10" s="31">
        <v>34.79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4.18</v>
      </c>
      <c r="F11" s="78">
        <v>3.93</v>
      </c>
      <c r="G11" s="23">
        <f t="shared" si="2"/>
        <v>-5.9808612440191293</v>
      </c>
      <c r="H11" s="28"/>
      <c r="I11" s="62" t="s">
        <v>15</v>
      </c>
      <c r="J11" s="65">
        <v>0.6</v>
      </c>
      <c r="K11" s="31">
        <v>23.3</v>
      </c>
      <c r="L11" s="31">
        <v>246.11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626.46</v>
      </c>
      <c r="D12" s="78">
        <v>508.96</v>
      </c>
      <c r="E12" s="63">
        <v>508.96</v>
      </c>
      <c r="F12" s="78">
        <v>578.74</v>
      </c>
      <c r="G12" s="23">
        <f t="shared" si="2"/>
        <v>13.71031122288589</v>
      </c>
      <c r="H12" s="28"/>
      <c r="I12" s="62" t="s">
        <v>16</v>
      </c>
      <c r="J12" s="65">
        <v>48.4</v>
      </c>
      <c r="K12" s="31">
        <v>-5.95</v>
      </c>
      <c r="L12" s="31">
        <v>0.25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262.37</v>
      </c>
      <c r="F13" s="90">
        <f>SUM(F14:F17)</f>
        <v>333.66999999999996</v>
      </c>
      <c r="G13" s="85">
        <f t="shared" si="2"/>
        <v>27.175363036932559</v>
      </c>
      <c r="H13" s="1"/>
      <c r="I13" s="66" t="s">
        <v>17</v>
      </c>
      <c r="J13" s="68">
        <v>35</v>
      </c>
      <c r="K13" s="61">
        <v>-1.33</v>
      </c>
      <c r="L13" s="61">
        <v>49.87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65.13</v>
      </c>
      <c r="F14" s="78">
        <v>120.3</v>
      </c>
      <c r="G14" s="23">
        <f t="shared" si="2"/>
        <v>84.707508060801473</v>
      </c>
      <c r="H14" s="28"/>
      <c r="I14" s="62" t="s">
        <v>10</v>
      </c>
      <c r="J14" s="64">
        <v>13.3</v>
      </c>
      <c r="K14" s="31">
        <v>-5.98</v>
      </c>
      <c r="L14" s="31">
        <v>123.2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64.64</v>
      </c>
      <c r="F15" s="78">
        <v>58.41</v>
      </c>
      <c r="G15" s="23">
        <f t="shared" si="2"/>
        <v>-9.6379950495049567</v>
      </c>
      <c r="H15" s="28"/>
      <c r="I15" s="62" t="s">
        <v>18</v>
      </c>
      <c r="J15" s="65">
        <v>5.3</v>
      </c>
      <c r="K15" s="31">
        <v>1.89</v>
      </c>
      <c r="L15" s="31">
        <v>-14.55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23.62</v>
      </c>
      <c r="F16" s="78">
        <v>17.510000000000002</v>
      </c>
      <c r="G16" s="23">
        <f t="shared" si="2"/>
        <v>-25.86790855207451</v>
      </c>
      <c r="H16" s="28"/>
      <c r="I16" s="62" t="s">
        <v>19</v>
      </c>
      <c r="J16" s="65">
        <v>1.7</v>
      </c>
      <c r="K16" s="31">
        <v>0.8</v>
      </c>
      <c r="L16" s="31">
        <v>40.25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108.98</v>
      </c>
      <c r="F17" s="78">
        <v>137.44999999999999</v>
      </c>
      <c r="G17" s="23">
        <f t="shared" si="2"/>
        <v>26.124059460451445</v>
      </c>
      <c r="H17" s="42"/>
      <c r="I17" s="62" t="s">
        <v>20</v>
      </c>
      <c r="J17" s="65">
        <v>14.6</v>
      </c>
      <c r="K17" s="31">
        <v>1.82</v>
      </c>
      <c r="L17" s="31">
        <v>47.59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512.47</v>
      </c>
      <c r="F18" s="88">
        <f t="shared" si="7"/>
        <v>588.28</v>
      </c>
      <c r="G18" s="87">
        <f t="shared" si="2"/>
        <v>14.793061057232608</v>
      </c>
      <c r="H18" s="1"/>
      <c r="I18" s="69" t="s">
        <v>14</v>
      </c>
      <c r="J18" s="71">
        <f t="shared" ref="J18" si="8">SUM(J19)</f>
        <v>62.6</v>
      </c>
      <c r="K18" s="35">
        <v>23.55</v>
      </c>
      <c r="L18" s="35">
        <v>38.31</v>
      </c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512.47</v>
      </c>
      <c r="F19" s="89">
        <f>SUM(F20:F24)</f>
        <v>588.28</v>
      </c>
      <c r="G19" s="91">
        <f t="shared" si="2"/>
        <v>14.793061057232608</v>
      </c>
      <c r="H19" s="1"/>
      <c r="I19" s="58" t="s">
        <v>23</v>
      </c>
      <c r="J19" s="60">
        <v>62.6</v>
      </c>
      <c r="K19" s="61">
        <v>23.55</v>
      </c>
      <c r="L19" s="61">
        <v>38.31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24.69</v>
      </c>
      <c r="F20" s="79">
        <v>57.5</v>
      </c>
      <c r="G20" s="92">
        <f t="shared" si="2"/>
        <v>132.88780882948561</v>
      </c>
      <c r="H20" s="1"/>
      <c r="I20" s="72" t="s">
        <v>22</v>
      </c>
      <c r="J20" s="65">
        <v>6.6</v>
      </c>
      <c r="K20" s="31">
        <v>9.42</v>
      </c>
      <c r="L20" s="31">
        <v>121.5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86.81</v>
      </c>
      <c r="F21" s="79">
        <v>89.83</v>
      </c>
      <c r="G21" s="92">
        <f t="shared" si="2"/>
        <v>3.4788618822716231</v>
      </c>
      <c r="H21" s="1"/>
      <c r="I21" s="72" t="s">
        <v>27</v>
      </c>
      <c r="J21" s="65">
        <v>9.4</v>
      </c>
      <c r="K21" s="31">
        <v>38</v>
      </c>
      <c r="L21" s="31">
        <v>30.34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235.4</v>
      </c>
      <c r="F22" s="79">
        <v>228.38</v>
      </c>
      <c r="G22" s="92">
        <f t="shared" si="2"/>
        <v>-2.9821580288870053</v>
      </c>
      <c r="H22" s="1"/>
      <c r="I22" s="72" t="s">
        <v>28</v>
      </c>
      <c r="J22" s="65">
        <v>23.9</v>
      </c>
      <c r="K22" s="31">
        <v>21.04</v>
      </c>
      <c r="L22" s="31">
        <v>25.89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140.19</v>
      </c>
      <c r="F23" s="79">
        <v>180.76</v>
      </c>
      <c r="G23" s="92">
        <f t="shared" si="2"/>
        <v>28.939296668806612</v>
      </c>
      <c r="H23" s="1"/>
      <c r="I23" s="72" t="s">
        <v>26</v>
      </c>
      <c r="J23" s="65">
        <v>19.100000000000001</v>
      </c>
      <c r="K23" s="31">
        <v>22.75</v>
      </c>
      <c r="L23" s="31">
        <v>39.03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25.38</v>
      </c>
      <c r="F24" s="79">
        <v>31.81</v>
      </c>
      <c r="G24" s="93">
        <f t="shared" si="2"/>
        <v>25.334909377462569</v>
      </c>
      <c r="H24" s="1"/>
      <c r="I24" s="73" t="s">
        <v>30</v>
      </c>
      <c r="J24" s="74">
        <v>3.5</v>
      </c>
      <c r="K24" s="39">
        <v>43.37</v>
      </c>
      <c r="L24" s="39">
        <v>54.66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77" priority="39" operator="lessThan">
      <formula>0</formula>
    </cfRule>
  </conditionalFormatting>
  <conditionalFormatting sqref="F19:F24">
    <cfRule type="cellIs" dxfId="76" priority="40" operator="lessThan">
      <formula>0</formula>
    </cfRule>
  </conditionalFormatting>
  <conditionalFormatting sqref="E7">
    <cfRule type="cellIs" dxfId="75" priority="38" operator="lessThan">
      <formula>0</formula>
    </cfRule>
  </conditionalFormatting>
  <conditionalFormatting sqref="E13">
    <cfRule type="cellIs" dxfId="74" priority="37" operator="lessThan">
      <formula>0</formula>
    </cfRule>
  </conditionalFormatting>
  <conditionalFormatting sqref="G5:G17">
    <cfRule type="cellIs" dxfId="73" priority="35" operator="lessThan">
      <formula>0</formula>
    </cfRule>
  </conditionalFormatting>
  <conditionalFormatting sqref="K5:L24">
    <cfRule type="cellIs" dxfId="72" priority="34" operator="lessThan">
      <formula>0</formula>
    </cfRule>
  </conditionalFormatting>
  <conditionalFormatting sqref="F13">
    <cfRule type="cellIs" dxfId="71" priority="33" operator="lessThan">
      <formula>0</formula>
    </cfRule>
  </conditionalFormatting>
  <conditionalFormatting sqref="E13">
    <cfRule type="cellIs" dxfId="70" priority="32" operator="lessThan">
      <formula>0</formula>
    </cfRule>
  </conditionalFormatting>
  <conditionalFormatting sqref="G18">
    <cfRule type="cellIs" dxfId="69" priority="31" operator="lessThan">
      <formula>0</formula>
    </cfRule>
  </conditionalFormatting>
  <conditionalFormatting sqref="K18">
    <cfRule type="cellIs" dxfId="68" priority="30" operator="lessThan">
      <formula>0</formula>
    </cfRule>
  </conditionalFormatting>
  <conditionalFormatting sqref="L18">
    <cfRule type="cellIs" dxfId="67" priority="29" operator="lessThan">
      <formula>0</formula>
    </cfRule>
  </conditionalFormatting>
  <conditionalFormatting sqref="D8:D12">
    <cfRule type="cellIs" dxfId="66" priority="28" operator="lessThan">
      <formula>0</formula>
    </cfRule>
  </conditionalFormatting>
  <conditionalFormatting sqref="D14:D17">
    <cfRule type="cellIs" dxfId="65" priority="27" operator="lessThan">
      <formula>0</formula>
    </cfRule>
  </conditionalFormatting>
  <conditionalFormatting sqref="D20:D24">
    <cfRule type="cellIs" dxfId="64" priority="26" operator="lessThan">
      <formula>0</formula>
    </cfRule>
  </conditionalFormatting>
  <conditionalFormatting sqref="G7:G17">
    <cfRule type="cellIs" dxfId="63" priority="25" operator="lessThan">
      <formula>0</formula>
    </cfRule>
  </conditionalFormatting>
  <conditionalFormatting sqref="G5:G17">
    <cfRule type="cellIs" dxfId="62" priority="23" operator="lessThan">
      <formula>0</formula>
    </cfRule>
  </conditionalFormatting>
  <conditionalFormatting sqref="F7">
    <cfRule type="cellIs" dxfId="61" priority="22" operator="lessThan">
      <formula>0</formula>
    </cfRule>
  </conditionalFormatting>
  <conditionalFormatting sqref="F13">
    <cfRule type="cellIs" dxfId="60" priority="21" operator="lessThan">
      <formula>0</formula>
    </cfRule>
  </conditionalFormatting>
  <conditionalFormatting sqref="F13">
    <cfRule type="cellIs" dxfId="59" priority="20" operator="lessThan">
      <formula>0</formula>
    </cfRule>
  </conditionalFormatting>
  <conditionalFormatting sqref="F7">
    <cfRule type="cellIs" dxfId="58" priority="18" operator="lessThan">
      <formula>0</formula>
    </cfRule>
  </conditionalFormatting>
  <conditionalFormatting sqref="F13">
    <cfRule type="cellIs" dxfId="57" priority="17" operator="lessThan">
      <formula>0</formula>
    </cfRule>
  </conditionalFormatting>
  <conditionalFormatting sqref="F13">
    <cfRule type="cellIs" dxfId="56" priority="16" operator="lessThan">
      <formula>0</formula>
    </cfRule>
  </conditionalFormatting>
  <conditionalFormatting sqref="F13">
    <cfRule type="cellIs" dxfId="55" priority="15" operator="lessThan">
      <formula>0</formula>
    </cfRule>
  </conditionalFormatting>
  <conditionalFormatting sqref="F13">
    <cfRule type="cellIs" dxfId="54" priority="14" operator="lessThan">
      <formula>0</formula>
    </cfRule>
  </conditionalFormatting>
  <conditionalFormatting sqref="F13">
    <cfRule type="cellIs" dxfId="53" priority="13" operator="lessThan">
      <formula>0</formula>
    </cfRule>
  </conditionalFormatting>
  <conditionalFormatting sqref="G18">
    <cfRule type="cellIs" dxfId="52" priority="12" operator="lessThan">
      <formula>0</formula>
    </cfRule>
  </conditionalFormatting>
  <conditionalFormatting sqref="G18">
    <cfRule type="cellIs" dxfId="51" priority="11" operator="lessThan">
      <formula>0</formula>
    </cfRule>
  </conditionalFormatting>
  <conditionalFormatting sqref="G19:G24">
    <cfRule type="cellIs" dxfId="50" priority="10" operator="lessThan">
      <formula>0</formula>
    </cfRule>
  </conditionalFormatting>
  <conditionalFormatting sqref="G19:G24">
    <cfRule type="cellIs" dxfId="49" priority="9" operator="lessThan">
      <formula>0</formula>
    </cfRule>
  </conditionalFormatting>
  <conditionalFormatting sqref="G19:G24">
    <cfRule type="cellIs" dxfId="48" priority="8" operator="lessThan">
      <formula>0</formula>
    </cfRule>
  </conditionalFormatting>
  <conditionalFormatting sqref="G19:G24">
    <cfRule type="cellIs" dxfId="47" priority="7" operator="lessThan">
      <formula>0</formula>
    </cfRule>
  </conditionalFormatting>
  <conditionalFormatting sqref="C8:C12">
    <cfRule type="cellIs" dxfId="46" priority="6" operator="lessThan">
      <formula>0</formula>
    </cfRule>
  </conditionalFormatting>
  <conditionalFormatting sqref="C14:C17">
    <cfRule type="cellIs" dxfId="45" priority="5" operator="lessThan">
      <formula>0</formula>
    </cfRule>
  </conditionalFormatting>
  <conditionalFormatting sqref="C20:C24">
    <cfRule type="cellIs" dxfId="44" priority="4" operator="lessThan">
      <formula>0</formula>
    </cfRule>
  </conditionalFormatting>
  <conditionalFormatting sqref="K7:L17">
    <cfRule type="cellIs" dxfId="43" priority="3" operator="lessThan">
      <formula>0</formula>
    </cfRule>
  </conditionalFormatting>
  <conditionalFormatting sqref="K7:L17">
    <cfRule type="cellIs" dxfId="42" priority="2" operator="lessThan">
      <formula>0</formula>
    </cfRule>
  </conditionalFormatting>
  <conditionalFormatting sqref="K19:L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40</v>
      </c>
      <c r="B1" s="112"/>
      <c r="C1" s="112"/>
      <c r="D1" s="113"/>
      <c r="E1" s="112"/>
      <c r="F1" s="112"/>
      <c r="G1" s="113"/>
      <c r="H1" s="1"/>
      <c r="I1" s="111" t="s">
        <v>41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38</v>
      </c>
      <c r="F4" s="48" t="s">
        <v>38</v>
      </c>
      <c r="G4" s="6" t="s">
        <v>34</v>
      </c>
      <c r="H4" s="4"/>
      <c r="I4" s="4"/>
      <c r="J4" s="7" t="s">
        <v>36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1591</v>
      </c>
      <c r="E5" s="10">
        <f t="shared" si="0"/>
        <v>1544.4099999999999</v>
      </c>
      <c r="F5" s="10">
        <f t="shared" si="0"/>
        <v>1888.54</v>
      </c>
      <c r="G5" s="11">
        <f t="shared" ref="G5:G16" si="2">SUM(F5-E5)*100/E5</f>
        <v>22.282295504432124</v>
      </c>
      <c r="H5" s="1"/>
      <c r="I5" s="9" t="s">
        <v>3</v>
      </c>
      <c r="J5" s="80">
        <f>SUM(J6+J11)</f>
        <v>126.7</v>
      </c>
      <c r="K5" s="11">
        <v>-19.14</v>
      </c>
      <c r="L5" s="11">
        <v>-5.87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1050</v>
      </c>
      <c r="E6" s="13">
        <f t="shared" si="3"/>
        <v>1019.89</v>
      </c>
      <c r="F6" s="13">
        <f t="shared" si="3"/>
        <v>1387.49</v>
      </c>
      <c r="G6" s="11">
        <f t="shared" si="2"/>
        <v>36.043102687544739</v>
      </c>
      <c r="H6" s="1"/>
      <c r="I6" s="12" t="s">
        <v>4</v>
      </c>
      <c r="J6" s="14">
        <f>SUM(J7+J8)</f>
        <v>89.5</v>
      </c>
      <c r="K6" s="11">
        <v>-24.15</v>
      </c>
      <c r="L6" s="11">
        <v>1.94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592.86</v>
      </c>
      <c r="F7" s="16">
        <v>918.15</v>
      </c>
      <c r="G7" s="17">
        <f t="shared" si="2"/>
        <v>54.867928347333262</v>
      </c>
      <c r="H7" s="1"/>
      <c r="I7" s="15" t="s">
        <v>7</v>
      </c>
      <c r="J7" s="18">
        <v>40.4</v>
      </c>
      <c r="K7" s="19">
        <v>-40.81</v>
      </c>
      <c r="L7" s="19">
        <v>-6.25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457.1</v>
      </c>
      <c r="E8" s="21">
        <f t="shared" si="5"/>
        <v>427.03</v>
      </c>
      <c r="F8" s="22">
        <f t="shared" si="5"/>
        <v>469.34</v>
      </c>
      <c r="G8" s="83">
        <f t="shared" si="2"/>
        <v>9.9079689951525669</v>
      </c>
      <c r="H8" s="1"/>
      <c r="I8" s="20" t="s">
        <v>8</v>
      </c>
      <c r="J8" s="18">
        <v>49.1</v>
      </c>
      <c r="K8" s="19">
        <v>-1.17</v>
      </c>
      <c r="L8" s="24">
        <v>9.8000000000000007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83.27</v>
      </c>
      <c r="F9" s="26">
        <v>71.69</v>
      </c>
      <c r="G9" s="81">
        <f t="shared" si="2"/>
        <v>-13.906568992434249</v>
      </c>
      <c r="H9" s="28"/>
      <c r="I9" s="25" t="s">
        <v>10</v>
      </c>
      <c r="J9" s="29">
        <v>8.1999999999999993</v>
      </c>
      <c r="K9" s="30">
        <v>16.89</v>
      </c>
      <c r="L9" s="31">
        <v>17.899999999999999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373.8</v>
      </c>
      <c r="E10" s="21">
        <v>343.76</v>
      </c>
      <c r="F10" s="26">
        <v>397.65</v>
      </c>
      <c r="G10" s="81">
        <f t="shared" si="2"/>
        <v>15.676634861531296</v>
      </c>
      <c r="H10" s="28"/>
      <c r="I10" s="25" t="s">
        <v>11</v>
      </c>
      <c r="J10" s="29">
        <v>40.9</v>
      </c>
      <c r="K10" s="30">
        <v>-4.13</v>
      </c>
      <c r="L10" s="31">
        <v>8.31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524.52</v>
      </c>
      <c r="F11" s="88">
        <f t="shared" si="6"/>
        <v>501.04999999999995</v>
      </c>
      <c r="G11" s="86">
        <f t="shared" si="2"/>
        <v>-4.4745672233661304</v>
      </c>
      <c r="H11" s="1"/>
      <c r="I11" s="32" t="s">
        <v>14</v>
      </c>
      <c r="J11" s="34">
        <f t="shared" ref="J11" si="7">SUM(J12)</f>
        <v>37.200000000000003</v>
      </c>
      <c r="K11" s="35">
        <v>-3.9</v>
      </c>
      <c r="L11" s="35">
        <v>-20.51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524.54999999999995</v>
      </c>
      <c r="E12" s="21">
        <f>SUM(E13:E16)</f>
        <v>524.52</v>
      </c>
      <c r="F12" s="21">
        <f>SUM(F13:F16)</f>
        <v>501.04999999999995</v>
      </c>
      <c r="G12" s="17">
        <f t="shared" si="2"/>
        <v>-4.4745672233661304</v>
      </c>
      <c r="H12" s="1"/>
      <c r="I12" s="15" t="s">
        <v>21</v>
      </c>
      <c r="J12" s="43">
        <v>37.200000000000003</v>
      </c>
      <c r="K12" s="19">
        <v>-3.9</v>
      </c>
      <c r="L12" s="24">
        <v>-20.51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165.87</v>
      </c>
      <c r="F13" s="26">
        <v>146.63999999999999</v>
      </c>
      <c r="G13" s="81">
        <f t="shared" si="2"/>
        <v>-11.593416531018278</v>
      </c>
      <c r="H13" s="28"/>
      <c r="I13" s="36" t="s">
        <v>22</v>
      </c>
      <c r="J13" s="44">
        <v>8.5</v>
      </c>
      <c r="K13" s="30">
        <v>-23.89</v>
      </c>
      <c r="L13" s="31">
        <v>-37.22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58.75</v>
      </c>
      <c r="E14" s="21">
        <v>58.75</v>
      </c>
      <c r="F14" s="27">
        <v>64.95</v>
      </c>
      <c r="G14" s="81">
        <f t="shared" si="2"/>
        <v>10.553191489361707</v>
      </c>
      <c r="H14" s="28"/>
      <c r="I14" s="36" t="s">
        <v>24</v>
      </c>
      <c r="J14" s="44">
        <v>5.3</v>
      </c>
      <c r="K14" s="30">
        <v>-7.11</v>
      </c>
      <c r="L14" s="31">
        <v>10.58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106.21</v>
      </c>
      <c r="F15" s="26">
        <v>104.63</v>
      </c>
      <c r="G15" s="81">
        <f t="shared" si="2"/>
        <v>-1.4876188682798215</v>
      </c>
      <c r="H15" s="28"/>
      <c r="I15" s="36" t="s">
        <v>25</v>
      </c>
      <c r="J15" s="44">
        <v>9.3000000000000007</v>
      </c>
      <c r="K15" s="30">
        <v>8.24</v>
      </c>
      <c r="L15" s="31">
        <v>-14.83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193.69</v>
      </c>
      <c r="F16" s="26">
        <v>184.83</v>
      </c>
      <c r="G16" s="82">
        <f t="shared" si="2"/>
        <v>-4.5743197893541154</v>
      </c>
      <c r="H16" s="28"/>
      <c r="I16" s="37" t="s">
        <v>26</v>
      </c>
      <c r="J16" s="45">
        <v>14.2</v>
      </c>
      <c r="K16" s="38">
        <v>6.31</v>
      </c>
      <c r="L16" s="39">
        <v>-19.61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2022-02-18T06:50:27Z</dcterms:modified>
</cp:coreProperties>
</file>